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 Маркетинг\Сайт Эксполайн (Классификаторы)\ФАЙЛЫ\Мебельная фурнитура\DTC\Подъемники\"/>
    </mc:Choice>
  </mc:AlternateContent>
  <bookViews>
    <workbookView xWindow="0" yWindow="0" windowWidth="28800" windowHeight="12435"/>
  </bookViews>
  <sheets>
    <sheet name="TOP STAY SQ NEW Push" sheetId="1" r:id="rId1"/>
  </sheets>
  <definedNames>
    <definedName name="Z_947B752F_E4E5_4C5C_81CB_1317F626B06B_.wvu.Cols" localSheetId="0" hidden="1">'TOP STAY SQ NEW Push'!$G:$J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C13" i="1"/>
  <c r="D13" i="1"/>
  <c r="I13" i="1"/>
  <c r="I14" i="1"/>
  <c r="J14" i="1"/>
  <c r="J13" i="1" s="1"/>
  <c r="J12" i="1" s="1"/>
  <c r="J11" i="1" s="1"/>
  <c r="J10" i="1" s="1"/>
  <c r="J9" i="1" s="1"/>
</calcChain>
</file>

<file path=xl/sharedStrings.xml><?xml version="1.0" encoding="utf-8"?>
<sst xmlns="http://schemas.openxmlformats.org/spreadsheetml/2006/main" count="34" uniqueCount="34">
  <si>
    <r>
      <rPr>
        <b/>
        <sz val="11"/>
        <color theme="2" tint="-0.749992370372631"/>
        <rFont val="Calibri"/>
        <family val="2"/>
        <charset val="204"/>
        <scheme val="minor"/>
      </rPr>
      <t>2600 - 5000</t>
    </r>
    <r>
      <rPr>
        <sz val="11"/>
        <color theme="2" tint="-0.749992370372631"/>
        <rFont val="Calibri"/>
        <family val="2"/>
        <charset val="204"/>
        <scheme val="minor"/>
      </rPr>
      <t>, h=250-6</t>
    </r>
    <r>
      <rPr>
        <sz val="11"/>
        <color theme="2" tint="-0.749992370372631"/>
        <rFont val="Calibri"/>
        <family val="2"/>
        <charset val="204"/>
      </rPr>
      <t>00 мм</t>
    </r>
  </si>
  <si>
    <r>
      <t>ТOP STAY  (SQ2FB</t>
    </r>
    <r>
      <rPr>
        <b/>
        <sz val="11"/>
        <color theme="2" tint="-0.749992370372631"/>
        <rFont val="Calibri"/>
        <family val="2"/>
        <charset val="204"/>
        <scheme val="minor"/>
      </rPr>
      <t>C</t>
    </r>
    <r>
      <rPr>
        <sz val="11"/>
        <color theme="2" tint="-0.749992370372631"/>
        <rFont val="Calibri"/>
        <family val="2"/>
        <charset val="204"/>
        <scheme val="minor"/>
      </rPr>
      <t>)   extra strong</t>
    </r>
  </si>
  <si>
    <r>
      <rPr>
        <b/>
        <sz val="11"/>
        <color theme="2" tint="-0.749992370372631"/>
        <rFont val="Calibri"/>
        <family val="2"/>
        <charset val="204"/>
        <scheme val="minor"/>
      </rPr>
      <t>1800 - 4000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</si>
  <si>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t>ТOP STAY  (SQ2FB</t>
    </r>
    <r>
      <rPr>
        <b/>
        <sz val="11"/>
        <color theme="2" tint="-0.749992370372631"/>
        <rFont val="Calibri"/>
        <family val="2"/>
        <charset val="204"/>
        <scheme val="minor"/>
      </rPr>
      <t>H</t>
    </r>
    <r>
      <rPr>
        <sz val="11"/>
        <color theme="2" tint="-0.749992370372631"/>
        <rFont val="Calibri"/>
        <family val="2"/>
        <charset val="204"/>
        <scheme val="minor"/>
      </rPr>
      <t>)   strong</t>
    </r>
  </si>
  <si>
    <r>
      <rPr>
        <b/>
        <sz val="11"/>
        <color theme="2" tint="-0.749992370372631"/>
        <rFont val="Calibri"/>
        <family val="2"/>
        <charset val="204"/>
        <scheme val="minor"/>
      </rPr>
      <t>1060 - 2450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</si>
  <si>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t>ТOP STAY  (SQ2FB</t>
    </r>
    <r>
      <rPr>
        <b/>
        <sz val="11"/>
        <color theme="2" tint="-0.749992370372631"/>
        <rFont val="Calibri"/>
        <family val="2"/>
        <charset val="204"/>
        <scheme val="minor"/>
      </rPr>
      <t>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</si>
  <si>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r>
      <rPr>
        <b/>
        <sz val="11"/>
        <color theme="2" tint="-0.749992370372631"/>
        <rFont val="Calibri"/>
        <family val="2"/>
        <charset val="204"/>
        <scheme val="minor"/>
      </rPr>
      <t>580 - 1350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400 мм</t>
    </r>
  </si>
  <si>
    <r>
      <t>ТOP STAY  (SQ2FB</t>
    </r>
    <r>
      <rPr>
        <b/>
        <sz val="11"/>
        <color theme="2" tint="-0.749992370372631"/>
        <rFont val="Calibri"/>
        <family val="2"/>
        <charset val="204"/>
        <scheme val="minor"/>
      </rPr>
      <t>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</si>
  <si>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t>Среднее значение индекса</t>
  </si>
  <si>
    <t>Пределы значений индекса, h max</t>
  </si>
  <si>
    <t>Артикул механизма</t>
  </si>
  <si>
    <t xml:space="preserve">Алюминиевая рамка со стеклом </t>
  </si>
  <si>
    <r>
      <t xml:space="preserve">3. Выберите модель подъемного механизма TOP STAYS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SQ NEW </t>
    </r>
    <r>
      <rPr>
        <sz val="11"/>
        <color theme="0" tint="-4.9989318521683403E-2"/>
        <rFont val="Calibri"/>
        <family val="2"/>
        <charset val="204"/>
        <scheme val="minor"/>
      </rPr>
      <t>соответствующего полученному индексу и подходящей высоте фасада. Значение индекса должно попадать в пределы значений для отдельного механизма. Чем ближе индекс к среднему значению тем проще будет осуществляться регулировка механизма.</t>
    </r>
  </si>
  <si>
    <t>Массив дерева 18 мм</t>
  </si>
  <si>
    <t>Массив дерева 16 мм</t>
  </si>
  <si>
    <t xml:space="preserve">Индекс </t>
  </si>
  <si>
    <t>Вес фасада, кг.</t>
  </si>
  <si>
    <t>МДФ 18/19 мм</t>
  </si>
  <si>
    <r>
      <t xml:space="preserve">2. Из раскрывающегося списка выберите материал фасада и получите значение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индекса </t>
    </r>
  </si>
  <si>
    <t>МДФ 16 мм</t>
  </si>
  <si>
    <t>ДСП 18 мм</t>
  </si>
  <si>
    <r>
      <rPr>
        <b/>
        <sz val="11"/>
        <color theme="2" tint="-0.749992370372631"/>
        <rFont val="Calibri"/>
        <family val="2"/>
        <charset val="204"/>
        <scheme val="minor"/>
      </rPr>
      <t>Вес ручки</t>
    </r>
    <r>
      <rPr>
        <sz val="11"/>
        <color theme="2" tint="-0.749992370372631"/>
        <rFont val="Calibri"/>
        <family val="2"/>
        <charset val="204"/>
        <scheme val="minor"/>
      </rPr>
      <t>, граммы</t>
    </r>
  </si>
  <si>
    <t>+</t>
  </si>
  <si>
    <r>
      <rPr>
        <b/>
        <sz val="11"/>
        <color theme="2" tint="-0.749992370372631"/>
        <rFont val="Calibri"/>
        <family val="2"/>
        <charset val="204"/>
        <scheme val="minor"/>
      </rPr>
      <t>Ширина</t>
    </r>
    <r>
      <rPr>
        <sz val="11"/>
        <color theme="2" tint="-0.749992370372631"/>
        <rFont val="Calibri"/>
        <family val="2"/>
        <charset val="204"/>
        <scheme val="minor"/>
      </rPr>
      <t>, миллиметры</t>
    </r>
  </si>
  <si>
    <r>
      <rPr>
        <b/>
        <sz val="11"/>
        <color theme="2" tint="-0.749992370372631"/>
        <rFont val="Calibri"/>
        <family val="2"/>
        <charset val="204"/>
        <scheme val="minor"/>
      </rPr>
      <t>Высота</t>
    </r>
    <r>
      <rPr>
        <sz val="11"/>
        <color theme="2" tint="-0.749992370372631"/>
        <rFont val="Calibri"/>
        <family val="2"/>
        <charset val="204"/>
        <scheme val="minor"/>
      </rPr>
      <t>, миллиметры (max. 500мм)</t>
    </r>
  </si>
  <si>
    <t>Х</t>
  </si>
  <si>
    <t>ДСП 16 мм</t>
  </si>
  <si>
    <t>1. Введите размеры фасада и вес ручки:</t>
  </si>
  <si>
    <t>Формула</t>
  </si>
  <si>
    <t>Расчет</t>
  </si>
  <si>
    <t>Вес 1м2</t>
  </si>
  <si>
    <t>Материал</t>
  </si>
  <si>
    <t>Счетчик списка SQ:</t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</si>
  <si>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SQ NEW push</t>
    </r>
    <r>
      <rPr>
        <b/>
        <sz val="26"/>
        <color theme="2" tint="-0.749992370372631"/>
        <rFont val="Segoe U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</si>
</sst>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</font>
    <font>
      <b/>
      <sz val="11"/>
      <color theme="0" tint="-4.9989318521683403E-2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sz val="16"/>
      <color theme="2" tint="-0.749992370372631"/>
      <name val="Calibri"/>
      <family val="2"/>
      <charset val="204"/>
      <scheme val="minor"/>
    </font>
    <font>
      <b/>
      <sz val="36"/>
      <color theme="2" tint="-0.749992370372631"/>
      <name val="Segoe UI"/>
      <family val="2"/>
      <charset val="204"/>
    </font>
    <font>
      <b/>
      <sz val="26"/>
      <color theme="2" tint="-0.749992370372631"/>
      <name val="Segoe UI"/>
      <family val="2"/>
      <charset val="204"/>
    </font>
    <font>
      <b/>
      <sz val="26"/>
      <color theme="2" tint="-0.499984740745262"/>
      <name val="Segoe UI"/>
      <family val="2"/>
      <charset val="204"/>
    </font>
    <font>
      <b/>
      <sz val="26"/>
      <color rgb="FFC00000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1C3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4">
    <xf numFmtId="0" fontId="0" fillId="0" borderId="0" xfId="0"/>
    <xf numFmtId="0" fontId="4" fillId="4" borderId="3" xfId="1" applyFont="1" applyFill="1" applyBorder="1" applyAlignment="1" applyProtection="1">
      <alignment horizontal="center" vertical="center"/>
      <protection hidden="1"/>
    </xf>
    <xf numFmtId="0" fontId="4" fillId="4" borderId="4" xfId="1" applyFont="1" applyFill="1" applyBorder="1" applyAlignment="1" applyProtection="1">
      <alignment horizontal="left" vertical="center"/>
      <protection hidden="1"/>
    </xf>
    <xf numFmtId="0" fontId="4" fillId="4" borderId="7" xfId="1" applyFont="1" applyFill="1" applyBorder="1" applyAlignment="1" applyProtection="1">
      <alignment horizontal="center"/>
      <protection hidden="1"/>
    </xf>
    <xf numFmtId="0" fontId="4" fillId="4" borderId="8" xfId="1" applyFont="1" applyFill="1" applyBorder="1" applyAlignment="1" applyProtection="1">
      <alignment horizontal="left" vertical="center"/>
      <protection hidden="1"/>
    </xf>
    <xf numFmtId="0" fontId="4" fillId="4" borderId="7" xfId="2" applyFont="1" applyFill="1" applyBorder="1" applyAlignment="1" applyProtection="1">
      <alignment horizontal="center" vertical="center"/>
      <protection hidden="1"/>
    </xf>
    <xf numFmtId="0" fontId="4" fillId="4" borderId="8" xfId="2" applyFont="1" applyFill="1" applyBorder="1" applyAlignment="1" applyProtection="1">
      <alignment horizontal="center" vertical="center"/>
      <protection hidden="1"/>
    </xf>
    <xf numFmtId="0" fontId="0" fillId="0" borderId="7" xfId="0" applyBorder="1" applyProtection="1">
      <protection locked="0" hidden="1"/>
    </xf>
    <xf numFmtId="0" fontId="0" fillId="0" borderId="7" xfId="0" applyBorder="1"/>
    <xf numFmtId="2" fontId="4" fillId="4" borderId="2" xfId="0" applyNumberFormat="1" applyFont="1" applyFill="1" applyBorder="1" applyAlignment="1" applyProtection="1">
      <alignment horizontal="center" vertical="center"/>
      <protection hidden="1"/>
    </xf>
    <xf numFmtId="0" fontId="4" fillId="4" borderId="19" xfId="2" applyFont="1" applyFill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center" vertical="center"/>
      <protection locked="0" hidden="1"/>
    </xf>
    <xf numFmtId="0" fontId="4" fillId="0" borderId="2" xfId="1" applyFont="1" applyFill="1" applyBorder="1" applyAlignment="1" applyProtection="1">
      <alignment horizontal="center" vertical="center"/>
      <protection locked="0" hidden="1"/>
    </xf>
    <xf numFmtId="0" fontId="4" fillId="0" borderId="4" xfId="1" applyFont="1" applyFill="1" applyBorder="1" applyAlignment="1" applyProtection="1">
      <alignment horizontal="center" vertical="center"/>
      <protection locked="0" hidden="1"/>
    </xf>
    <xf numFmtId="0" fontId="4" fillId="4" borderId="22" xfId="2" applyFont="1" applyFill="1" applyBorder="1" applyAlignment="1" applyProtection="1">
      <alignment horizontal="center" vertical="center"/>
      <protection hidden="1"/>
    </xf>
    <xf numFmtId="0" fontId="4" fillId="4" borderId="23" xfId="2" applyFont="1" applyFill="1" applyBorder="1" applyAlignment="1" applyProtection="1">
      <alignment horizontal="center" vertical="center"/>
      <protection hidden="1"/>
    </xf>
    <xf numFmtId="0" fontId="4" fillId="4" borderId="24" xfId="2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locked="0" hidden="1"/>
    </xf>
    <xf numFmtId="0" fontId="3" fillId="4" borderId="7" xfId="1" applyFont="1" applyFill="1" applyBorder="1" applyAlignment="1" applyProtection="1">
      <alignment horizontal="center"/>
      <protection hidden="1"/>
    </xf>
    <xf numFmtId="0" fontId="3" fillId="4" borderId="6" xfId="1" applyFont="1" applyFill="1" applyBorder="1" applyAlignment="1" applyProtection="1">
      <alignment horizontal="center"/>
      <protection hidden="1"/>
    </xf>
    <xf numFmtId="0" fontId="10" fillId="0" borderId="34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32" xfId="0" applyFont="1" applyBorder="1" applyAlignment="1" applyProtection="1">
      <alignment horizontal="left" vertical="center"/>
      <protection hidden="1"/>
    </xf>
    <xf numFmtId="0" fontId="9" fillId="0" borderId="31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0" fillId="0" borderId="7" xfId="0" applyBorder="1" applyAlignment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  <protection hidden="1"/>
    </xf>
    <xf numFmtId="0" fontId="6" fillId="5" borderId="5" xfId="1" applyFont="1" applyFill="1" applyBorder="1" applyAlignment="1" applyProtection="1">
      <alignment horizontal="center" vertical="center"/>
      <protection hidden="1"/>
    </xf>
    <xf numFmtId="0" fontId="7" fillId="5" borderId="27" xfId="1" applyFont="1" applyFill="1" applyBorder="1" applyAlignment="1" applyProtection="1">
      <alignment horizontal="center" vertical="center"/>
      <protection hidden="1"/>
    </xf>
    <xf numFmtId="0" fontId="7" fillId="5" borderId="26" xfId="1" applyFont="1" applyFill="1" applyBorder="1" applyAlignment="1" applyProtection="1">
      <alignment horizontal="center" vertical="center"/>
      <protection hidden="1"/>
    </xf>
    <xf numFmtId="0" fontId="7" fillId="5" borderId="25" xfId="1" applyFont="1" applyFill="1" applyBorder="1" applyAlignment="1" applyProtection="1">
      <alignment horizontal="center" vertical="center"/>
      <protection hidden="1"/>
    </xf>
    <xf numFmtId="0" fontId="8" fillId="4" borderId="0" xfId="2" applyFont="1" applyFill="1" applyBorder="1" applyAlignment="1" applyProtection="1">
      <alignment horizontal="center" vertical="center"/>
      <protection hidden="1"/>
    </xf>
    <xf numFmtId="0" fontId="8" fillId="4" borderId="21" xfId="2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6" fillId="5" borderId="13" xfId="1" applyFont="1" applyFill="1" applyBorder="1" applyAlignment="1" applyProtection="1">
      <alignment horizontal="center" vertical="center"/>
      <protection hidden="1"/>
    </xf>
    <xf numFmtId="0" fontId="7" fillId="5" borderId="12" xfId="1" applyFont="1" applyFill="1" applyBorder="1" applyAlignment="1" applyProtection="1">
      <alignment horizontal="center" vertical="center"/>
      <protection hidden="1"/>
    </xf>
    <xf numFmtId="0" fontId="7" fillId="5" borderId="11" xfId="1" applyFont="1" applyFill="1" applyBorder="1" applyAlignment="1" applyProtection="1">
      <alignment horizontal="center" vertical="center"/>
      <protection hidden="1"/>
    </xf>
    <xf numFmtId="0" fontId="7" fillId="5" borderId="10" xfId="1" applyFont="1" applyFill="1" applyBorder="1" applyAlignment="1" applyProtection="1">
      <alignment horizontal="center" vertical="center"/>
      <protection hidden="1"/>
    </xf>
    <xf numFmtId="0" fontId="1" fillId="5" borderId="20" xfId="1" applyFill="1" applyBorder="1" applyAlignment="1" applyProtection="1">
      <alignment horizontal="center"/>
      <protection hidden="1"/>
    </xf>
    <xf numFmtId="0" fontId="1" fillId="5" borderId="16" xfId="1" applyFill="1" applyBorder="1" applyAlignment="1" applyProtection="1">
      <alignment horizontal="center"/>
      <protection hidden="1"/>
    </xf>
    <xf numFmtId="0" fontId="3" fillId="4" borderId="18" xfId="2" applyFont="1" applyFill="1" applyBorder="1" applyAlignment="1" applyProtection="1">
      <alignment horizontal="center" vertical="center"/>
      <protection hidden="1"/>
    </xf>
    <xf numFmtId="0" fontId="3" fillId="4" borderId="17" xfId="2" applyFont="1" applyFill="1" applyBorder="1" applyAlignment="1" applyProtection="1">
      <alignment horizontal="center" vertical="center"/>
      <protection hidden="1"/>
    </xf>
    <xf numFmtId="1" fontId="3" fillId="4" borderId="15" xfId="0" applyNumberFormat="1" applyFont="1" applyFill="1" applyBorder="1" applyAlignment="1" applyProtection="1">
      <alignment horizontal="center" vertical="center"/>
      <protection hidden="1"/>
    </xf>
    <xf numFmtId="1" fontId="3" fillId="4" borderId="14" xfId="0" applyNumberFormat="1" applyFont="1" applyFill="1" applyBorder="1" applyAlignment="1" applyProtection="1">
      <alignment horizontal="center" vertical="center"/>
      <protection hidden="1"/>
    </xf>
    <xf numFmtId="0" fontId="7" fillId="5" borderId="12" xfId="1" applyFont="1" applyFill="1" applyBorder="1" applyAlignment="1" applyProtection="1">
      <alignment horizontal="center" vertical="center" wrapText="1"/>
      <protection hidden="1"/>
    </xf>
    <xf numFmtId="0" fontId="7" fillId="5" borderId="11" xfId="1" applyFont="1" applyFill="1" applyBorder="1" applyAlignment="1" applyProtection="1">
      <alignment horizontal="center" vertical="center" wrapText="1"/>
      <protection hidden="1"/>
    </xf>
    <xf numFmtId="0" fontId="7" fillId="5" borderId="10" xfId="1" applyFont="1" applyFill="1" applyBorder="1" applyAlignment="1" applyProtection="1">
      <alignment horizontal="center" vertical="center" wrapText="1"/>
      <protection hidden="1"/>
    </xf>
    <xf numFmtId="0" fontId="4" fillId="4" borderId="7" xfId="2" applyFont="1" applyFill="1" applyBorder="1" applyAlignment="1" applyProtection="1">
      <alignment horizontal="center" vertical="center"/>
      <protection hidden="1"/>
    </xf>
    <xf numFmtId="0" fontId="4" fillId="4" borderId="6" xfId="2" applyFont="1" applyFill="1" applyBorder="1" applyAlignment="1" applyProtection="1">
      <alignment horizontal="center" vertical="center"/>
      <protection hidden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31" fmlaLink="$J$1" fmlaRange="$G$8:$G$14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1326777</xdr:colOff>
      <xdr:row>0</xdr:row>
      <xdr:rowOff>81057</xdr:rowOff>
    </xdr:from>
    <xdr:ext cx="2889622" cy="1933545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602" y="81057"/>
          <a:ext cx="2889622" cy="1933545"/>
        </a:xfrm>
        <a:prstGeom prst="rect">
          <a:avLst/>
        </a:prstGeom>
        <a:solidFill>
          <a:srgbClr val="FF0000"/>
        </a:solidFill>
        <a:effectLst>
          <a:glow rad="127000">
            <a:srgbClr val="C61C34">
              <a:alpha val="60000"/>
            </a:srgbClr>
          </a:glow>
        </a:effectLst>
      </xdr:spPr>
    </xdr:pic>
    <xdr:clientData/>
  </xdr:oneCellAnchor>
  <xdr:oneCellAnchor>
    <xdr:from>
      <xdr:col>0</xdr:col>
      <xdr:colOff>290151</xdr:colOff>
      <xdr:row>3</xdr:row>
      <xdr:rowOff>114117</xdr:rowOff>
    </xdr:from>
    <xdr:ext cx="3656900" cy="433452"/>
    <xdr:sp macro="" textlink="">
      <xdr:nvSpPr>
        <xdr:cNvPr id="3" name="Прямоугольник 2"/>
        <xdr:cNvSpPr/>
      </xdr:nvSpPr>
      <xdr:spPr>
        <a:xfrm>
          <a:off x="290151" y="685617"/>
          <a:ext cx="3656900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 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133350</xdr:rowOff>
        </xdr:from>
        <xdr:to>
          <xdr:col>1</xdr:col>
          <xdr:colOff>1362075</xdr:colOff>
          <xdr:row>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57150</xdr:colOff>
          <xdr:row>11</xdr:row>
          <xdr:rowOff>47625</xdr:rowOff>
        </xdr:from>
        <xdr:to>
          <xdr:col>1</xdr:col>
          <xdr:colOff>2066925</xdr:colOff>
          <xdr:row>12</xdr:row>
          <xdr:rowOff>314325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zoomScale="85" zoomScaleNormal="85" workbookViewId="0">
      <selection activeCell="P16" sqref="P16"/>
    </sheetView>
  </sheetViews>
  <sheetFormatPr defaultRowHeight="15" x14ac:dyDescent="0.25"/>
  <cols>
    <col min="1" max="1" width="4.42578125" customWidth="1"/>
    <col min="2" max="2" width="32.5703125" customWidth="1"/>
    <col min="3" max="3" width="30.5703125" customWidth="1"/>
    <col min="4" max="4" width="8.140625" customWidth="1"/>
    <col min="5" max="5" width="23.5703125" customWidth="1"/>
    <col min="6" max="6" width="17.5703125" customWidth="1"/>
    <col min="7" max="7" width="0.140625" hidden="1" customWidth="1"/>
    <col min="8" max="8" width="12" hidden="1" customWidth="1"/>
    <col min="9" max="9" width="0.140625" hidden="1" customWidth="1"/>
    <col min="10" max="10" width="0.42578125" hidden="1" customWidth="1"/>
    <col min="11" max="11" width="15.85546875" hidden="1" customWidth="1"/>
    <col min="12" max="12" width="8.7109375" hidden="1" customWidth="1"/>
    <col min="13" max="14" width="8.7109375" customWidth="1"/>
  </cols>
  <sheetData>
    <row r="1" spans="1:10" ht="30" customHeight="1" x14ac:dyDescent="0.25">
      <c r="A1" s="20" t="s">
        <v>33</v>
      </c>
      <c r="B1" s="21"/>
      <c r="C1" s="21"/>
      <c r="D1" s="21"/>
      <c r="E1" s="22"/>
      <c r="H1" s="29" t="s">
        <v>32</v>
      </c>
      <c r="I1" s="29"/>
      <c r="J1" s="17">
        <v>1</v>
      </c>
    </row>
    <row r="2" spans="1:10" ht="30" customHeight="1" x14ac:dyDescent="0.25">
      <c r="A2" s="23"/>
      <c r="B2" s="24"/>
      <c r="C2" s="24"/>
      <c r="D2" s="24"/>
      <c r="E2" s="25"/>
    </row>
    <row r="3" spans="1:10" ht="30" customHeight="1" x14ac:dyDescent="0.25">
      <c r="A3" s="23"/>
      <c r="B3" s="24"/>
      <c r="C3" s="24"/>
      <c r="D3" s="24"/>
      <c r="E3" s="25"/>
    </row>
    <row r="4" spans="1:10" ht="30" customHeight="1" x14ac:dyDescent="0.25">
      <c r="A4" s="23"/>
      <c r="B4" s="24"/>
      <c r="C4" s="24"/>
      <c r="D4" s="24"/>
      <c r="E4" s="25"/>
    </row>
    <row r="5" spans="1:10" ht="14.45" customHeight="1" x14ac:dyDescent="0.25">
      <c r="A5" s="23"/>
      <c r="B5" s="24"/>
      <c r="C5" s="24"/>
      <c r="D5" s="24"/>
      <c r="E5" s="25"/>
    </row>
    <row r="6" spans="1:10" ht="14.45" customHeight="1" x14ac:dyDescent="0.25">
      <c r="A6" s="23"/>
      <c r="B6" s="24"/>
      <c r="C6" s="24"/>
      <c r="D6" s="24"/>
      <c r="E6" s="25"/>
    </row>
    <row r="7" spans="1:10" ht="15" customHeight="1" thickBot="1" x14ac:dyDescent="0.3">
      <c r="A7" s="26"/>
      <c r="B7" s="27"/>
      <c r="C7" s="27"/>
      <c r="D7" s="27"/>
      <c r="E7" s="28"/>
      <c r="G7" s="8" t="s">
        <v>31</v>
      </c>
      <c r="H7" s="8" t="s">
        <v>30</v>
      </c>
      <c r="I7" s="8" t="s">
        <v>29</v>
      </c>
      <c r="J7" s="8" t="s">
        <v>28</v>
      </c>
    </row>
    <row r="8" spans="1:10" ht="30" customHeight="1" x14ac:dyDescent="0.25">
      <c r="A8" s="30">
        <v>1</v>
      </c>
      <c r="B8" s="32" t="s">
        <v>27</v>
      </c>
      <c r="C8" s="33"/>
      <c r="D8" s="33"/>
      <c r="E8" s="34"/>
      <c r="G8" s="8" t="s">
        <v>26</v>
      </c>
      <c r="H8" s="7">
        <v>10.9</v>
      </c>
      <c r="I8" s="7">
        <f>B10*C10/1000000*H8+E10/1000</f>
        <v>4.0739999999999998</v>
      </c>
      <c r="J8" s="17" t="s">
        <v>25</v>
      </c>
    </row>
    <row r="9" spans="1:10" x14ac:dyDescent="0.25">
      <c r="A9" s="30"/>
      <c r="B9" s="16" t="s">
        <v>24</v>
      </c>
      <c r="C9" s="15" t="s">
        <v>23</v>
      </c>
      <c r="D9" s="35" t="s">
        <v>22</v>
      </c>
      <c r="E9" s="14" t="s">
        <v>21</v>
      </c>
      <c r="G9" s="8" t="s">
        <v>20</v>
      </c>
      <c r="H9" s="7">
        <v>12.2</v>
      </c>
      <c r="I9" s="7">
        <f>B10*C10/1000000*H9+E10/1000</f>
        <v>4.5419999999999998</v>
      </c>
      <c r="J9" s="7">
        <f>IF(J1=2,I9,J10)</f>
        <v>0</v>
      </c>
    </row>
    <row r="10" spans="1:10" ht="30" customHeight="1" thickBot="1" x14ac:dyDescent="0.3">
      <c r="A10" s="31"/>
      <c r="B10" s="13">
        <v>600</v>
      </c>
      <c r="C10" s="12">
        <v>600</v>
      </c>
      <c r="D10" s="36"/>
      <c r="E10" s="11">
        <v>150</v>
      </c>
      <c r="G10" s="8" t="s">
        <v>19</v>
      </c>
      <c r="H10" s="7">
        <v>12.1</v>
      </c>
      <c r="I10" s="7">
        <f>B10*C10/1000000*H10+E10/1000</f>
        <v>4.5060000000000002</v>
      </c>
      <c r="J10" s="7">
        <f>IF(J1=3,I10,J11)</f>
        <v>0</v>
      </c>
    </row>
    <row r="11" spans="1:10" ht="30" customHeight="1" x14ac:dyDescent="0.25">
      <c r="A11" s="39">
        <v>2</v>
      </c>
      <c r="B11" s="40" t="s">
        <v>18</v>
      </c>
      <c r="C11" s="41"/>
      <c r="D11" s="41"/>
      <c r="E11" s="42"/>
      <c r="G11" s="8" t="s">
        <v>17</v>
      </c>
      <c r="H11" s="7">
        <v>14.5</v>
      </c>
      <c r="I11" s="7">
        <f>B10*C10/1000000*H11+E10/1000</f>
        <v>5.37</v>
      </c>
      <c r="J11" s="7">
        <f>IF(J1=4,I11,J12)</f>
        <v>0</v>
      </c>
    </row>
    <row r="12" spans="1:10" x14ac:dyDescent="0.25">
      <c r="A12" s="30"/>
      <c r="B12" s="43"/>
      <c r="C12" s="10" t="s">
        <v>16</v>
      </c>
      <c r="D12" s="45" t="s">
        <v>15</v>
      </c>
      <c r="E12" s="46"/>
      <c r="G12" s="8" t="s">
        <v>14</v>
      </c>
      <c r="H12" s="7">
        <v>11</v>
      </c>
      <c r="I12" s="7">
        <f>B10*C10/1000000*H12+E10/1000</f>
        <v>4.1100000000000003</v>
      </c>
      <c r="J12" s="7">
        <f>IF(J1=5,I12,J13)</f>
        <v>0</v>
      </c>
    </row>
    <row r="13" spans="1:10" ht="30" customHeight="1" thickBot="1" x14ac:dyDescent="0.3">
      <c r="A13" s="31"/>
      <c r="B13" s="44"/>
      <c r="C13" s="9">
        <f>IF(J1=1,I8,J9)</f>
        <v>4.0739999999999998</v>
      </c>
      <c r="D13" s="47">
        <f>C13*B10</f>
        <v>2444.4</v>
      </c>
      <c r="E13" s="48"/>
      <c r="G13" s="8" t="s">
        <v>13</v>
      </c>
      <c r="H13" s="7">
        <v>12</v>
      </c>
      <c r="I13" s="7">
        <f>B10*C10/1000000*H13+E10/1000</f>
        <v>4.4700000000000006</v>
      </c>
      <c r="J13" s="7">
        <f>IF(J1=6,I13,J14)</f>
        <v>0</v>
      </c>
    </row>
    <row r="14" spans="1:10" ht="60" customHeight="1" x14ac:dyDescent="0.25">
      <c r="A14" s="39">
        <v>3</v>
      </c>
      <c r="B14" s="49" t="s">
        <v>12</v>
      </c>
      <c r="C14" s="50"/>
      <c r="D14" s="50"/>
      <c r="E14" s="51"/>
      <c r="G14" s="8" t="s">
        <v>11</v>
      </c>
      <c r="H14" s="7">
        <v>11.2</v>
      </c>
      <c r="I14" s="7">
        <f>B10*C10/1000000*H14+E10/1000</f>
        <v>4.1820000000000004</v>
      </c>
      <c r="J14" s="7">
        <f>IF(J1=7,I14,J15)</f>
        <v>0</v>
      </c>
    </row>
    <row r="15" spans="1:10" ht="15.6" customHeight="1" x14ac:dyDescent="0.25">
      <c r="A15" s="30"/>
      <c r="B15" s="6" t="s">
        <v>10</v>
      </c>
      <c r="C15" s="5" t="s">
        <v>9</v>
      </c>
      <c r="D15" s="52" t="s">
        <v>8</v>
      </c>
      <c r="E15" s="53"/>
    </row>
    <row r="16" spans="1:10" x14ac:dyDescent="0.25">
      <c r="A16" s="30"/>
      <c r="B16" s="4" t="s">
        <v>7</v>
      </c>
      <c r="C16" s="3" t="s">
        <v>6</v>
      </c>
      <c r="D16" s="18">
        <v>965</v>
      </c>
      <c r="E16" s="19"/>
    </row>
    <row r="17" spans="1:5" x14ac:dyDescent="0.25">
      <c r="A17" s="30"/>
      <c r="B17" s="4" t="s">
        <v>5</v>
      </c>
      <c r="C17" s="3" t="s">
        <v>4</v>
      </c>
      <c r="D17" s="18">
        <v>1755</v>
      </c>
      <c r="E17" s="19"/>
    </row>
    <row r="18" spans="1:5" x14ac:dyDescent="0.25">
      <c r="A18" s="30"/>
      <c r="B18" s="4" t="s">
        <v>3</v>
      </c>
      <c r="C18" s="3" t="s">
        <v>2</v>
      </c>
      <c r="D18" s="18">
        <v>2900</v>
      </c>
      <c r="E18" s="19"/>
    </row>
    <row r="19" spans="1:5" ht="15.75" thickBot="1" x14ac:dyDescent="0.3">
      <c r="A19" s="31"/>
      <c r="B19" s="2" t="s">
        <v>1</v>
      </c>
      <c r="C19" s="1" t="s">
        <v>0</v>
      </c>
      <c r="D19" s="37">
        <v>3800</v>
      </c>
      <c r="E19" s="38"/>
    </row>
  </sheetData>
  <mergeCells count="17">
    <mergeCell ref="D18:E18"/>
    <mergeCell ref="D19:E19"/>
    <mergeCell ref="A11:A13"/>
    <mergeCell ref="B11:E11"/>
    <mergeCell ref="B12:B13"/>
    <mergeCell ref="D12:E12"/>
    <mergeCell ref="D13:E13"/>
    <mergeCell ref="A14:A19"/>
    <mergeCell ref="B14:E14"/>
    <mergeCell ref="D15:E15"/>
    <mergeCell ref="D16:E16"/>
    <mergeCell ref="D17:E17"/>
    <mergeCell ref="A1:E7"/>
    <mergeCell ref="H1:I1"/>
    <mergeCell ref="A8:A10"/>
    <mergeCell ref="B8:E8"/>
    <mergeCell ref="D9:D10"/>
  </mergeCells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8" shapeId="1025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133350</xdr:rowOff>
              </from>
              <to>
                <xdr:col>1</xdr:col>
                <xdr:colOff>1362075</xdr:colOff>
                <xdr:row>2</xdr:row>
                <xdr:rowOff>9525</xdr:rowOff>
              </to>
            </anchor>
          </objectPr>
        </oleObject>
      </mc:Choice>
      <mc:Fallback>
        <oleObject progId="CorelDraw.Graphic.18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Drop Down 2">
              <controlPr defaultSize="0" autoLine="0" autoPict="0">
                <anchor>
                  <from>
                    <xdr:col>1</xdr:col>
                    <xdr:colOff>57150</xdr:colOff>
                    <xdr:row>11</xdr:row>
                    <xdr:rowOff>47625</xdr:rowOff>
                  </from>
                  <to>
                    <xdr:col>1</xdr:col>
                    <xdr:colOff>2066925</xdr:colOff>
                    <xdr:row>12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TOP STAY SQ NEW Push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Черняев Максим</dc:creator>
  <cp:lastModifiedBy>Черняев Максим</cp:lastModifiedBy>
  <dcterms:created xsi:type="dcterms:W3CDTF">2022-10-17T06:53:30Z</dcterms:created>
  <dcterms:modified xsi:type="dcterms:W3CDTF">2022-10-17T06:56:55Z</dcterms:modified>
</cp:coreProperties>
</file>